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VT 134\1 výzva\"/>
    </mc:Choice>
  </mc:AlternateContent>
  <xr:revisionPtr revIDLastSave="0" documentId="13_ncr:1_{04FEF78D-4A43-4F1C-932B-E0381453CBC6}" xr6:coauthVersionLast="47" xr6:coauthVersionMax="47" xr10:uidLastSave="{00000000-0000-0000-0000-000000000000}"/>
  <bookViews>
    <workbookView xWindow="1470" yWindow="1470" windowWidth="25590" windowHeight="158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4" i="1" l="1"/>
  <c r="S25" i="1"/>
  <c r="S24" i="1"/>
  <c r="S26" i="1"/>
  <c r="T26" i="1"/>
  <c r="P24" i="1"/>
  <c r="P26" i="1"/>
  <c r="S13" i="1" l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P13" i="1"/>
  <c r="P14" i="1"/>
  <c r="P15" i="1"/>
  <c r="P16" i="1"/>
  <c r="P17" i="1"/>
  <c r="P18" i="1"/>
  <c r="P19" i="1"/>
  <c r="P20" i="1"/>
  <c r="P21" i="1"/>
  <c r="P22" i="1"/>
  <c r="P8" i="1" l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T12" i="1"/>
  <c r="S7" i="1" l="1"/>
  <c r="T7" i="1"/>
  <c r="P7" i="1"/>
  <c r="S23" i="1"/>
  <c r="T23" i="1"/>
  <c r="P23" i="1"/>
  <c r="Q29" i="1" l="1"/>
  <c r="R29" i="1"/>
</calcChain>
</file>

<file path=xl/sharedStrings.xml><?xml version="1.0" encoding="utf-8"?>
<sst xmlns="http://schemas.openxmlformats.org/spreadsheetml/2006/main" count="128" uniqueCount="81">
  <si>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</si>
  <si>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</si>
  <si>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</si>
  <si>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</si>
  <si>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</si>
  <si>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</si>
  <si>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</si>
  <si>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</si>
  <si>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</si>
  <si>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</si>
  <si>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</si>
  <si>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</si>
  <si>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</si>
  <si>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</si>
  <si>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</si>
  <si>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</si>
  <si>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</si>
  <si>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</si>
  <si>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</si>
  <si>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</si>
  <si>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</si>
  <si>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</si>
  <si>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</si>
  <si>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</si>
  <si>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</si>
  <si>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</si>
  <si>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</si>
  <si>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</si>
  <si>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</si>
  <si>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</si>
  <si>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</si>
  <si>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</si>
  <si>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</si>
  <si>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</si>
  <si>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Tablet PC</t>
  </si>
  <si>
    <t>Samostatná faktura</t>
  </si>
  <si>
    <t>Dokovací stanice</t>
  </si>
  <si>
    <t>Video kabel Mini DisplayPort (miniDP) na HDMI</t>
  </si>
  <si>
    <t>Propojovací kabel DisplayPort</t>
  </si>
  <si>
    <t>Ing. Tomáš Řeřicha, Ph.D.,
Tel.: 37763 4534,
737 488 958</t>
  </si>
  <si>
    <t>Univerzitní 26, 
Fakulta elektrotechnická - Katedra materiálů a technologií,
místnost EK 415</t>
  </si>
  <si>
    <t>Dokovací stanice, kompatibilní s notebooky od firmy HP.
Port napájení notebooku USB-C.
Podpora min. 3 monitorů.
Min. 2x DisplayPort.
Min. 1x HDMI 2.0.
Min. 3x USB 3.0.
1x RJ-45.
1x audio port Jack 3,5 mm.
Podpora Power Delivery.
Součástí dodávky musí být napájecí adaptér.
Barva se preferuje černá.</t>
  </si>
  <si>
    <t>Video kabel Mini DisplayPort (miniDP) na HDMI, jedna strana HDMI (HDMI 2.0), druhá strana DisplayPort Mini (Displayport 1.2), pozlacené konektory, rovné zakončení, barva černá, délka 3 m.</t>
  </si>
  <si>
    <t>Propojovací kabel DisplayPort, na každé straně DisplayPort (Displayport 1.2, male konektor), pozlacené konektory, rovné zakončení, min. 1 m.</t>
  </si>
  <si>
    <t xml:space="preserve">Příloha č. 2 Kupní smlouvy - technická specifikace
Výpočetní technika (III.) 134 - 2025 </t>
  </si>
  <si>
    <t>Pokud financováno z projektových prostředků, pak ŘEŠITEL uvede: NÁZEV A ČÍSLO DOTAČNÍHO PROJEKTU</t>
  </si>
  <si>
    <t>USB myš</t>
  </si>
  <si>
    <t>Powerbanka</t>
  </si>
  <si>
    <t xml:space="preserve">Propojovací HDMI </t>
  </si>
  <si>
    <t>Pevný disk 3.5"</t>
  </si>
  <si>
    <t>Video kabel - DisplayPort - HDMI</t>
  </si>
  <si>
    <t>Externí disk, 2.5"</t>
  </si>
  <si>
    <t>Datový kabel USB A na USB-B, 2m</t>
  </si>
  <si>
    <t xml:space="preserve">Video kabel propojovací, mini DisplayPort  na DisplayPort </t>
  </si>
  <si>
    <t>Přepínač, KM Switch</t>
  </si>
  <si>
    <t>Nabíječka</t>
  </si>
  <si>
    <t xml:space="preserve">Myš, drátová, optická, symetrická, připojení USB-A, citlivost min.  800 DPI, 3 tlačítka, klasické kolečko, délka kabelu min. 1,5 m, barva černá. </t>
  </si>
  <si>
    <t>Minimální výkon nabíjení 15 W (přes kabel).
Výstup USB-C.
Baterie s kapacitou min. 5000 mAh.
Barva černá, bílá.</t>
  </si>
  <si>
    <t>Video kabel propojovací, délka min. 2 m, 2x HDMI (HDMI 2.0), rovné zakončení.</t>
  </si>
  <si>
    <t>Pevný disk 3.5", rozhraní SATA III, kapacita disku: 2 TB, rychlost zápisu min. 150 MB/s, cache 256 MB, otáčky 7200 ot/min.</t>
  </si>
  <si>
    <t>Síťový kabel propojovací 2m</t>
  </si>
  <si>
    <t>Síťový kabel propojovací 5m</t>
  </si>
  <si>
    <t>Síťový kabel propojovací 10m</t>
  </si>
  <si>
    <t>Síťový kabel propojovací 20m</t>
  </si>
  <si>
    <t>Síťový kabel propojovací CAT5E UTP, délka 2 m, koncovky RJ45, materiál opletu PVC, rovné zakončení, barva bílá nebo šedá.</t>
  </si>
  <si>
    <t>Síťový kabel propojovací CAT5E UTP, délka 5 m, koncovky RJ45, materiál opletu PVC, rovné zakončení, barva bílá nebo šedá.</t>
  </si>
  <si>
    <t>Síťový kabel propojovací CAT5E UTP, délka 10 m, koncovky RJ45, materiál opletu PVC, rovné zakončení, barva bílá nebo šedá.</t>
  </si>
  <si>
    <t>Síťový kabel propojovací CAT5E UTP, délka 20 m, koncovky RJ45, materiál opletu PVC, rovné zakončení, barva bílá nebo šedá.</t>
  </si>
  <si>
    <t>Video kabel - DisplayPort - HDMI, propojovací, jednosměrné použití z DP do HDMI, rozlišení FullHD 1920 x 1080, délka min. 1,5 m.</t>
  </si>
  <si>
    <t>Externí disk, kapacita min. 2 TB, formát 2.5", rozhraní USB 3, připojení pouze jedním kabelem (nepotřebuje extra napájecí USB, bez rozdvojeného přívodu), propojovací kabel součástí balení, barva černá.</t>
  </si>
  <si>
    <t>Datový kabel, na jedná straně USB-A, druhá strana USB-B (tiskárny), délka min. 2 m, barva černá.</t>
  </si>
  <si>
    <t>Video kabel propojovací, jedna strana DisplayPort Mini, druhá strana klasický DisplayPort, rovné zakončení, pozlacené konektory, délka min.  2 m, barva černá.</t>
  </si>
  <si>
    <t>Přepínač, KM Switch, výstupy 2x USB-B, vstupy 2x USB-A, tlačítko pro přepínání mezi vstupy, LED indikátor aktivního výstup.</t>
  </si>
  <si>
    <t xml:space="preserve">Dokovací stanice </t>
  </si>
  <si>
    <t>Záruka na zboží min. 24 měsíců, servis NBD on site.</t>
  </si>
  <si>
    <t>Bc. Petra Pechmanová,
Tel.: 702 056 655,
37763 1025</t>
  </si>
  <si>
    <t>Univerzitní 8, 
301 00 Plzeň,
Rektorát - Odbor studijní a pedagogické činnosti,
místnost UR 402</t>
  </si>
  <si>
    <t xml:space="preserve">Konvertibilní notebook schopný práce i jako tablet. 
Výkon procesoru v Passmark CPU více než 19 000 bodů. 
Operační paměť min. 16GB LPDDR5. 
Displej dotykový 16'' IPS lesklý, rozlišení 2560 x 1600, svítivost min. 400 nits.
Grafika integrovaná.   
Úložiště min. 1TB.
Webkamera 1080px.
Obsahuje integrovaný bezdrátový adaptér WiFi 6E a bluetooth v5.1. 
Porty min.: Thunderbolt / USB 4  2x, USB 3.2 Gen 1 (USB 3.0) 2x. 
Univerzální zvukový port (jack), Čtečka paměťových karet, Podpora stylusu, TPM 2.0, Windows Hello. 
Podsvícená klávesnice.
Podpora prostřednictvím internetu umožňuje stahování ovladačů a manuálu z internetu adresně pro konkrétní zadaný typ (sériové číslo) zařízení.  
Záruka min. 24 měsíců, servis NBD on site.
Barva nejlépe šedá. </t>
  </si>
  <si>
    <t xml:space="preserve">Operační systém Windows 11, stačí ve verzi Home, předinstalovaný (nesmí to být licence typu K12 (EDU)). 
OS Windows požadujeme z důvodu kompatibility s interními aplikacemi ZČU (Stag, Magion,...). </t>
  </si>
  <si>
    <r>
      <t>Nabíječka do sítě, podpora rychlého nabíjení, celkový výkon min. 20W.
Konektivita min. 1x USB-C (min. 20W), min. 1x USB-A (min. 15W), podpora technologie USB Power Delivery 3.0,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Apple 2.4.
Ochrana proti zkratu, přepětí, přetížení i přehrání, automatická detekce připojeného zařízení.
Dodávka s kabelem – jedna strana USB-C, druhá strana Lightning.
Barva černá nebo bílá.</t>
    </r>
  </si>
  <si>
    <r>
      <rPr>
        <b/>
        <sz val="11"/>
        <color theme="1"/>
        <rFont val="Calibri"/>
        <family val="2"/>
        <charset val="238"/>
        <scheme val="minor"/>
      </rPr>
      <t xml:space="preserve">Dokovací stanice kompatibilní s položkou 18. </t>
    </r>
    <r>
      <rPr>
        <sz val="11"/>
        <color theme="1"/>
        <rFont val="Calibri"/>
        <family val="2"/>
        <charset val="238"/>
        <scheme val="minor"/>
      </rPr>
      <t xml:space="preserve">
Vstup USB-C. 
Obsahuje zdroj 100W, přes dokovací stanici lze dobíjet připojené zařízení.  
Porty 2x HDMI, 2x USB 3.2 (5 Gb/s), 2x USB 2.0 a 1x USB-C.
Gigabitový Ethernet RJ-45.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</si>
</sst>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sz val="11"/>
      <color rgb="FF0000CC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192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4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left" vertical="center" wrapText="1" indent="1"/>
    </xf>
    <xf numFmtId="0" fontId="25" fillId="4" borderId="21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left" vertical="center" wrapText="1" indent="1"/>
    </xf>
    <xf numFmtId="0" fontId="25" fillId="4" borderId="26" xfId="0" applyFon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0" fontId="7" fillId="3" borderId="22" xfId="0" applyFont="1" applyFill="1" applyBorder="1" applyAlignment="1" applyProtection="1">
      <alignment horizontal="center" vertical="center" wrapText="1"/>
    </xf>
    <xf numFmtId="0" fontId="6" fillId="3" borderId="22" xfId="0" applyFont="1" applyFill="1" applyBorder="1" applyAlignment="1" applyProtection="1">
      <alignment horizontal="center" vertical="center" wrapText="1"/>
    </xf>
    <xf numFmtId="0" fontId="14" fillId="6" borderId="22" xfId="0" applyFont="1" applyFill="1" applyBorder="1" applyAlignment="1" applyProtection="1">
      <alignment horizontal="center" vertical="center" wrapText="1"/>
    </xf>
    <xf numFmtId="0" fontId="5" fillId="6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8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3" fillId="3" borderId="19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4" fillId="6" borderId="13" xfId="0" applyFont="1" applyFill="1" applyBorder="1" applyAlignment="1" applyProtection="1">
      <alignment horizontal="center" vertical="center" wrapText="1"/>
    </xf>
    <xf numFmtId="3" fontId="0" fillId="2" borderId="27" xfId="0" applyNumberForma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left" vertical="center" wrapText="1" indent="1"/>
    </xf>
    <xf numFmtId="0" fontId="25" fillId="4" borderId="28" xfId="0" applyFont="1" applyFill="1" applyBorder="1" applyAlignment="1" applyProtection="1">
      <alignment horizontal="center" vertical="center" wrapText="1"/>
    </xf>
    <xf numFmtId="164" fontId="0" fillId="3" borderId="28" xfId="0" applyNumberFormat="1" applyFill="1" applyBorder="1" applyAlignment="1" applyProtection="1">
      <alignment horizontal="right" vertical="center" indent="1"/>
    </xf>
    <xf numFmtId="0" fontId="2" fillId="3" borderId="28" xfId="0" applyFont="1" applyFill="1" applyBorder="1" applyAlignment="1" applyProtection="1">
      <alignment horizontal="left" vertical="center" wrapText="1" indent="1"/>
    </xf>
    <xf numFmtId="164" fontId="0" fillId="0" borderId="28" xfId="0" applyNumberFormat="1" applyBorder="1" applyAlignment="1" applyProtection="1">
      <alignment horizontal="right" vertical="center" indent="1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28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left" vertical="center" wrapText="1" indent="1"/>
    </xf>
    <xf numFmtId="0" fontId="3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25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/>
    </xf>
    <xf numFmtId="0" fontId="23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26" xfId="0" applyFont="1" applyFill="1" applyBorder="1" applyAlignment="1" applyProtection="1">
      <alignment horizontal="left" vertical="center" wrapText="1" indent="1"/>
      <protection locked="0"/>
    </xf>
    <xf numFmtId="0" fontId="15" fillId="4" borderId="28" xfId="0" applyFont="1" applyFill="1" applyBorder="1" applyAlignment="1" applyProtection="1">
      <alignment horizontal="left" vertical="center" wrapText="1" indent="1"/>
      <protection locked="0"/>
    </xf>
    <xf numFmtId="0" fontId="29" fillId="4" borderId="28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23" xfId="0" applyFont="1" applyFill="1" applyBorder="1" applyAlignment="1" applyProtection="1">
      <alignment horizontal="center" vertical="center" wrapTex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0"/>
  <sheetViews>
    <sheetView tabSelected="1" zoomScale="53" zoomScaleNormal="53" workbookViewId="0">
      <selection activeCell="F7" sqref="F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45.28515625" style="4" customWidth="1"/>
    <col min="4" max="4" width="12.28515625" style="175" customWidth="1"/>
    <col min="5" max="5" width="10.5703125" style="22" customWidth="1"/>
    <col min="6" max="6" width="146.28515625" style="4" customWidth="1"/>
    <col min="7" max="7" width="35.85546875" style="6" customWidth="1"/>
    <col min="8" max="8" width="27.42578125" style="6" customWidth="1"/>
    <col min="9" max="9" width="22.85546875" style="6" customWidth="1"/>
    <col min="10" max="10" width="16.140625" style="4" customWidth="1"/>
    <col min="11" max="11" width="30.140625" style="1" hidden="1" customWidth="1"/>
    <col min="12" max="12" width="26.85546875" style="1" customWidth="1"/>
    <col min="13" max="13" width="30.140625" style="1" customWidth="1"/>
    <col min="14" max="14" width="31.28515625" style="6" customWidth="1"/>
    <col min="15" max="15" width="27.28515625" style="6" customWidth="1"/>
    <col min="16" max="16" width="18" style="6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44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29</v>
      </c>
      <c r="H6" s="31" t="s">
        <v>33</v>
      </c>
      <c r="I6" s="32" t="s">
        <v>17</v>
      </c>
      <c r="J6" s="29" t="s">
        <v>18</v>
      </c>
      <c r="K6" s="29" t="s">
        <v>45</v>
      </c>
      <c r="L6" s="33" t="s">
        <v>19</v>
      </c>
      <c r="M6" s="34" t="s">
        <v>20</v>
      </c>
      <c r="N6" s="33" t="s">
        <v>21</v>
      </c>
      <c r="O6" s="29" t="s">
        <v>27</v>
      </c>
      <c r="P6" s="33" t="s">
        <v>22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23</v>
      </c>
      <c r="V6" s="33" t="s">
        <v>24</v>
      </c>
    </row>
    <row r="7" spans="1:22" ht="210" customHeight="1" thickTop="1" x14ac:dyDescent="0.25">
      <c r="A7" s="37"/>
      <c r="B7" s="38">
        <v>1</v>
      </c>
      <c r="C7" s="39" t="s">
        <v>36</v>
      </c>
      <c r="D7" s="40">
        <v>2</v>
      </c>
      <c r="E7" s="41" t="s">
        <v>30</v>
      </c>
      <c r="F7" s="42" t="s">
        <v>41</v>
      </c>
      <c r="G7" s="176"/>
      <c r="H7" s="43" t="s">
        <v>31</v>
      </c>
      <c r="I7" s="44" t="s">
        <v>35</v>
      </c>
      <c r="J7" s="45" t="s">
        <v>31</v>
      </c>
      <c r="K7" s="46"/>
      <c r="L7" s="47"/>
      <c r="M7" s="48" t="s">
        <v>39</v>
      </c>
      <c r="N7" s="49" t="s">
        <v>40</v>
      </c>
      <c r="O7" s="50" t="s">
        <v>32</v>
      </c>
      <c r="P7" s="51">
        <f>D7*Q7</f>
        <v>7000</v>
      </c>
      <c r="Q7" s="52">
        <v>3500</v>
      </c>
      <c r="R7" s="185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13</v>
      </c>
    </row>
    <row r="8" spans="1:22" ht="50.25" customHeight="1" x14ac:dyDescent="0.25">
      <c r="A8" s="37"/>
      <c r="B8" s="57">
        <v>2</v>
      </c>
      <c r="C8" s="58" t="s">
        <v>37</v>
      </c>
      <c r="D8" s="59">
        <v>2</v>
      </c>
      <c r="E8" s="60" t="s">
        <v>30</v>
      </c>
      <c r="F8" s="61" t="s">
        <v>42</v>
      </c>
      <c r="G8" s="177"/>
      <c r="H8" s="62" t="s">
        <v>31</v>
      </c>
      <c r="I8" s="63"/>
      <c r="J8" s="64"/>
      <c r="K8" s="65"/>
      <c r="L8" s="66"/>
      <c r="M8" s="67"/>
      <c r="N8" s="67"/>
      <c r="O8" s="68"/>
      <c r="P8" s="69">
        <f>D8*Q8</f>
        <v>700</v>
      </c>
      <c r="Q8" s="70">
        <v>350</v>
      </c>
      <c r="R8" s="186"/>
      <c r="S8" s="71">
        <f>D8*R8</f>
        <v>0</v>
      </c>
      <c r="T8" s="72" t="str">
        <f t="shared" ref="T8:T12" si="1">IF(ISNUMBER(R8), IF(R8&gt;Q8,"NEVYHOVUJE","VYHOVUJE")," ")</f>
        <v xml:space="preserve"> </v>
      </c>
      <c r="U8" s="73"/>
      <c r="V8" s="74"/>
    </row>
    <row r="9" spans="1:22" ht="38.25" customHeight="1" thickBot="1" x14ac:dyDescent="0.3">
      <c r="A9" s="37"/>
      <c r="B9" s="75">
        <v>3</v>
      </c>
      <c r="C9" s="76" t="s">
        <v>38</v>
      </c>
      <c r="D9" s="77">
        <v>2</v>
      </c>
      <c r="E9" s="78" t="s">
        <v>30</v>
      </c>
      <c r="F9" s="79" t="s">
        <v>43</v>
      </c>
      <c r="G9" s="178"/>
      <c r="H9" s="80" t="s">
        <v>31</v>
      </c>
      <c r="I9" s="81"/>
      <c r="J9" s="82"/>
      <c r="K9" s="83"/>
      <c r="L9" s="84"/>
      <c r="M9" s="85"/>
      <c r="N9" s="85"/>
      <c r="O9" s="86"/>
      <c r="P9" s="87">
        <f>D9*Q9</f>
        <v>300</v>
      </c>
      <c r="Q9" s="88">
        <v>150</v>
      </c>
      <c r="R9" s="187"/>
      <c r="S9" s="89">
        <f>D9*R9</f>
        <v>0</v>
      </c>
      <c r="T9" s="90" t="str">
        <f t="shared" si="1"/>
        <v xml:space="preserve"> </v>
      </c>
      <c r="U9" s="91"/>
      <c r="V9" s="92"/>
    </row>
    <row r="10" spans="1:22" ht="42.75" customHeight="1" x14ac:dyDescent="0.25">
      <c r="A10" s="37"/>
      <c r="B10" s="38">
        <v>4</v>
      </c>
      <c r="C10" s="39" t="s">
        <v>46</v>
      </c>
      <c r="D10" s="40">
        <v>5</v>
      </c>
      <c r="E10" s="41" t="s">
        <v>30</v>
      </c>
      <c r="F10" s="93" t="s">
        <v>56</v>
      </c>
      <c r="G10" s="176"/>
      <c r="H10" s="43" t="s">
        <v>31</v>
      </c>
      <c r="I10" s="44" t="s">
        <v>35</v>
      </c>
      <c r="J10" s="45" t="s">
        <v>31</v>
      </c>
      <c r="K10" s="46"/>
      <c r="L10" s="47"/>
      <c r="M10" s="49" t="s">
        <v>39</v>
      </c>
      <c r="N10" s="49" t="s">
        <v>40</v>
      </c>
      <c r="O10" s="50" t="s">
        <v>32</v>
      </c>
      <c r="P10" s="51">
        <f>D10*Q10</f>
        <v>900</v>
      </c>
      <c r="Q10" s="52">
        <v>180</v>
      </c>
      <c r="R10" s="185"/>
      <c r="S10" s="53">
        <f>D10*R10</f>
        <v>0</v>
      </c>
      <c r="T10" s="54" t="str">
        <f t="shared" si="1"/>
        <v xml:space="preserve"> </v>
      </c>
      <c r="U10" s="55"/>
      <c r="V10" s="56" t="s">
        <v>13</v>
      </c>
    </row>
    <row r="11" spans="1:22" ht="71.25" customHeight="1" x14ac:dyDescent="0.25">
      <c r="A11" s="37"/>
      <c r="B11" s="57">
        <v>5</v>
      </c>
      <c r="C11" s="94" t="s">
        <v>47</v>
      </c>
      <c r="D11" s="59">
        <v>5</v>
      </c>
      <c r="E11" s="60" t="s">
        <v>30</v>
      </c>
      <c r="F11" s="95" t="s">
        <v>57</v>
      </c>
      <c r="G11" s="177"/>
      <c r="H11" s="62" t="s">
        <v>31</v>
      </c>
      <c r="I11" s="63"/>
      <c r="J11" s="64"/>
      <c r="K11" s="65"/>
      <c r="L11" s="66"/>
      <c r="M11" s="96"/>
      <c r="N11" s="96"/>
      <c r="O11" s="68"/>
      <c r="P11" s="69">
        <f>D11*Q11</f>
        <v>1000</v>
      </c>
      <c r="Q11" s="70">
        <v>200</v>
      </c>
      <c r="R11" s="186"/>
      <c r="S11" s="71">
        <f>D11*R11</f>
        <v>0</v>
      </c>
      <c r="T11" s="72" t="str">
        <f t="shared" si="1"/>
        <v xml:space="preserve"> </v>
      </c>
      <c r="U11" s="73"/>
      <c r="V11" s="74"/>
    </row>
    <row r="12" spans="1:22" ht="27" customHeight="1" x14ac:dyDescent="0.25">
      <c r="A12" s="37"/>
      <c r="B12" s="57">
        <v>6</v>
      </c>
      <c r="C12" s="94" t="s">
        <v>48</v>
      </c>
      <c r="D12" s="59">
        <v>5</v>
      </c>
      <c r="E12" s="60" t="s">
        <v>30</v>
      </c>
      <c r="F12" s="95" t="s">
        <v>58</v>
      </c>
      <c r="G12" s="177"/>
      <c r="H12" s="62" t="s">
        <v>31</v>
      </c>
      <c r="I12" s="63"/>
      <c r="J12" s="64"/>
      <c r="K12" s="65"/>
      <c r="L12" s="66"/>
      <c r="M12" s="96"/>
      <c r="N12" s="96"/>
      <c r="O12" s="68"/>
      <c r="P12" s="69">
        <f>D12*Q12</f>
        <v>1000</v>
      </c>
      <c r="Q12" s="70">
        <v>200</v>
      </c>
      <c r="R12" s="186"/>
      <c r="S12" s="71">
        <f>D12*R12</f>
        <v>0</v>
      </c>
      <c r="T12" s="72" t="str">
        <f t="shared" si="1"/>
        <v xml:space="preserve"> </v>
      </c>
      <c r="U12" s="73"/>
      <c r="V12" s="74"/>
    </row>
    <row r="13" spans="1:22" ht="27" customHeight="1" x14ac:dyDescent="0.25">
      <c r="A13" s="37"/>
      <c r="B13" s="97">
        <v>7</v>
      </c>
      <c r="C13" s="98" t="s">
        <v>49</v>
      </c>
      <c r="D13" s="99">
        <v>2</v>
      </c>
      <c r="E13" s="100" t="s">
        <v>30</v>
      </c>
      <c r="F13" s="101" t="s">
        <v>59</v>
      </c>
      <c r="G13" s="179"/>
      <c r="H13" s="102" t="s">
        <v>31</v>
      </c>
      <c r="I13" s="63"/>
      <c r="J13" s="64"/>
      <c r="K13" s="65"/>
      <c r="L13" s="66"/>
      <c r="M13" s="96"/>
      <c r="N13" s="96"/>
      <c r="O13" s="68"/>
      <c r="P13" s="69">
        <f>D13*Q13</f>
        <v>2600</v>
      </c>
      <c r="Q13" s="103">
        <v>1300</v>
      </c>
      <c r="R13" s="188"/>
      <c r="S13" s="71">
        <f>D13*R13</f>
        <v>0</v>
      </c>
      <c r="T13" s="72" t="str">
        <f t="shared" ref="T13:T22" si="2">IF(ISNUMBER(R13), IF(R13&gt;Q13,"NEVYHOVUJE","VYHOVUJE")," ")</f>
        <v xml:space="preserve"> </v>
      </c>
      <c r="U13" s="73"/>
      <c r="V13" s="74"/>
    </row>
    <row r="14" spans="1:22" ht="27" customHeight="1" x14ac:dyDescent="0.25">
      <c r="A14" s="37"/>
      <c r="B14" s="97">
        <v>8</v>
      </c>
      <c r="C14" s="98" t="s">
        <v>60</v>
      </c>
      <c r="D14" s="99">
        <v>5</v>
      </c>
      <c r="E14" s="100" t="s">
        <v>30</v>
      </c>
      <c r="F14" s="101" t="s">
        <v>64</v>
      </c>
      <c r="G14" s="179"/>
      <c r="H14" s="102" t="s">
        <v>31</v>
      </c>
      <c r="I14" s="63"/>
      <c r="J14" s="64"/>
      <c r="K14" s="65"/>
      <c r="L14" s="66"/>
      <c r="M14" s="96"/>
      <c r="N14" s="96"/>
      <c r="O14" s="68"/>
      <c r="P14" s="69">
        <f>D14*Q14</f>
        <v>450</v>
      </c>
      <c r="Q14" s="103">
        <v>90</v>
      </c>
      <c r="R14" s="188"/>
      <c r="S14" s="71">
        <f>D14*R14</f>
        <v>0</v>
      </c>
      <c r="T14" s="72" t="str">
        <f t="shared" si="2"/>
        <v xml:space="preserve"> </v>
      </c>
      <c r="U14" s="73"/>
      <c r="V14" s="74"/>
    </row>
    <row r="15" spans="1:22" ht="27" customHeight="1" x14ac:dyDescent="0.25">
      <c r="A15" s="37"/>
      <c r="B15" s="97">
        <v>9</v>
      </c>
      <c r="C15" s="98" t="s">
        <v>61</v>
      </c>
      <c r="D15" s="99">
        <v>5</v>
      </c>
      <c r="E15" s="100" t="s">
        <v>30</v>
      </c>
      <c r="F15" s="101" t="s">
        <v>65</v>
      </c>
      <c r="G15" s="179"/>
      <c r="H15" s="102" t="s">
        <v>31</v>
      </c>
      <c r="I15" s="63"/>
      <c r="J15" s="64"/>
      <c r="K15" s="65"/>
      <c r="L15" s="66"/>
      <c r="M15" s="96"/>
      <c r="N15" s="96"/>
      <c r="O15" s="68"/>
      <c r="P15" s="69">
        <f>D15*Q15</f>
        <v>500</v>
      </c>
      <c r="Q15" s="103">
        <v>100</v>
      </c>
      <c r="R15" s="188"/>
      <c r="S15" s="71">
        <f>D15*R15</f>
        <v>0</v>
      </c>
      <c r="T15" s="72" t="str">
        <f t="shared" si="2"/>
        <v xml:space="preserve"> </v>
      </c>
      <c r="U15" s="73"/>
      <c r="V15" s="74"/>
    </row>
    <row r="16" spans="1:22" ht="27" customHeight="1" x14ac:dyDescent="0.25">
      <c r="A16" s="37"/>
      <c r="B16" s="97">
        <v>10</v>
      </c>
      <c r="C16" s="98" t="s">
        <v>62</v>
      </c>
      <c r="D16" s="99">
        <v>5</v>
      </c>
      <c r="E16" s="100" t="s">
        <v>30</v>
      </c>
      <c r="F16" s="101" t="s">
        <v>66</v>
      </c>
      <c r="G16" s="179"/>
      <c r="H16" s="102" t="s">
        <v>31</v>
      </c>
      <c r="I16" s="63"/>
      <c r="J16" s="64"/>
      <c r="K16" s="65"/>
      <c r="L16" s="66"/>
      <c r="M16" s="96"/>
      <c r="N16" s="96"/>
      <c r="O16" s="68"/>
      <c r="P16" s="69">
        <f>D16*Q16</f>
        <v>600</v>
      </c>
      <c r="Q16" s="103">
        <v>120</v>
      </c>
      <c r="R16" s="188"/>
      <c r="S16" s="71">
        <f>D16*R16</f>
        <v>0</v>
      </c>
      <c r="T16" s="72" t="str">
        <f t="shared" si="2"/>
        <v xml:space="preserve"> </v>
      </c>
      <c r="U16" s="73"/>
      <c r="V16" s="74"/>
    </row>
    <row r="17" spans="1:22" ht="27" customHeight="1" x14ac:dyDescent="0.25">
      <c r="A17" s="37"/>
      <c r="B17" s="97">
        <v>11</v>
      </c>
      <c r="C17" s="98" t="s">
        <v>63</v>
      </c>
      <c r="D17" s="99">
        <v>5</v>
      </c>
      <c r="E17" s="100" t="s">
        <v>30</v>
      </c>
      <c r="F17" s="101" t="s">
        <v>67</v>
      </c>
      <c r="G17" s="179"/>
      <c r="H17" s="102" t="s">
        <v>31</v>
      </c>
      <c r="I17" s="63"/>
      <c r="J17" s="64"/>
      <c r="K17" s="65"/>
      <c r="L17" s="66"/>
      <c r="M17" s="96"/>
      <c r="N17" s="96"/>
      <c r="O17" s="68"/>
      <c r="P17" s="69">
        <f>D17*Q17</f>
        <v>1000</v>
      </c>
      <c r="Q17" s="103">
        <v>200</v>
      </c>
      <c r="R17" s="188"/>
      <c r="S17" s="71">
        <f>D17*R17</f>
        <v>0</v>
      </c>
      <c r="T17" s="72" t="str">
        <f t="shared" si="2"/>
        <v xml:space="preserve"> </v>
      </c>
      <c r="U17" s="73"/>
      <c r="V17" s="74"/>
    </row>
    <row r="18" spans="1:22" ht="27" customHeight="1" x14ac:dyDescent="0.25">
      <c r="A18" s="37"/>
      <c r="B18" s="97">
        <v>12</v>
      </c>
      <c r="C18" s="98" t="s">
        <v>50</v>
      </c>
      <c r="D18" s="99">
        <v>5</v>
      </c>
      <c r="E18" s="100" t="s">
        <v>30</v>
      </c>
      <c r="F18" s="101" t="s">
        <v>68</v>
      </c>
      <c r="G18" s="179"/>
      <c r="H18" s="102" t="s">
        <v>31</v>
      </c>
      <c r="I18" s="63"/>
      <c r="J18" s="64"/>
      <c r="K18" s="65"/>
      <c r="L18" s="66"/>
      <c r="M18" s="96"/>
      <c r="N18" s="96"/>
      <c r="O18" s="68"/>
      <c r="P18" s="69">
        <f>D18*Q18</f>
        <v>1000</v>
      </c>
      <c r="Q18" s="103">
        <v>200</v>
      </c>
      <c r="R18" s="188"/>
      <c r="S18" s="71">
        <f>D18*R18</f>
        <v>0</v>
      </c>
      <c r="T18" s="72" t="str">
        <f t="shared" si="2"/>
        <v xml:space="preserve"> </v>
      </c>
      <c r="U18" s="73"/>
      <c r="V18" s="74"/>
    </row>
    <row r="19" spans="1:22" ht="42.75" customHeight="1" x14ac:dyDescent="0.25">
      <c r="A19" s="37"/>
      <c r="B19" s="97">
        <v>13</v>
      </c>
      <c r="C19" s="98" t="s">
        <v>51</v>
      </c>
      <c r="D19" s="99">
        <v>2</v>
      </c>
      <c r="E19" s="100" t="s">
        <v>30</v>
      </c>
      <c r="F19" s="101" t="s">
        <v>69</v>
      </c>
      <c r="G19" s="179"/>
      <c r="H19" s="102" t="s">
        <v>31</v>
      </c>
      <c r="I19" s="63"/>
      <c r="J19" s="64"/>
      <c r="K19" s="65"/>
      <c r="L19" s="66"/>
      <c r="M19" s="96"/>
      <c r="N19" s="96"/>
      <c r="O19" s="68"/>
      <c r="P19" s="69">
        <f>D19*Q19</f>
        <v>5000</v>
      </c>
      <c r="Q19" s="103">
        <v>2500</v>
      </c>
      <c r="R19" s="188"/>
      <c r="S19" s="71">
        <f>D19*R19</f>
        <v>0</v>
      </c>
      <c r="T19" s="72" t="str">
        <f t="shared" si="2"/>
        <v xml:space="preserve"> </v>
      </c>
      <c r="U19" s="73"/>
      <c r="V19" s="74"/>
    </row>
    <row r="20" spans="1:22" ht="29.25" customHeight="1" x14ac:dyDescent="0.25">
      <c r="A20" s="37"/>
      <c r="B20" s="97">
        <v>14</v>
      </c>
      <c r="C20" s="98" t="s">
        <v>52</v>
      </c>
      <c r="D20" s="99">
        <v>6</v>
      </c>
      <c r="E20" s="100" t="s">
        <v>30</v>
      </c>
      <c r="F20" s="101" t="s">
        <v>70</v>
      </c>
      <c r="G20" s="179"/>
      <c r="H20" s="102" t="s">
        <v>31</v>
      </c>
      <c r="I20" s="63"/>
      <c r="J20" s="64"/>
      <c r="K20" s="65"/>
      <c r="L20" s="66"/>
      <c r="M20" s="96"/>
      <c r="N20" s="96"/>
      <c r="O20" s="68"/>
      <c r="P20" s="69">
        <f>D20*Q20</f>
        <v>600</v>
      </c>
      <c r="Q20" s="103">
        <v>100</v>
      </c>
      <c r="R20" s="188"/>
      <c r="S20" s="71">
        <f>D20*R20</f>
        <v>0</v>
      </c>
      <c r="T20" s="72" t="str">
        <f t="shared" si="2"/>
        <v xml:space="preserve"> </v>
      </c>
      <c r="U20" s="73"/>
      <c r="V20" s="74"/>
    </row>
    <row r="21" spans="1:22" ht="42.75" customHeight="1" x14ac:dyDescent="0.25">
      <c r="A21" s="37"/>
      <c r="B21" s="97">
        <v>15</v>
      </c>
      <c r="C21" s="98" t="s">
        <v>53</v>
      </c>
      <c r="D21" s="99">
        <v>4</v>
      </c>
      <c r="E21" s="100" t="s">
        <v>30</v>
      </c>
      <c r="F21" s="101" t="s">
        <v>71</v>
      </c>
      <c r="G21" s="179"/>
      <c r="H21" s="102" t="s">
        <v>31</v>
      </c>
      <c r="I21" s="63"/>
      <c r="J21" s="64"/>
      <c r="K21" s="65"/>
      <c r="L21" s="66"/>
      <c r="M21" s="96"/>
      <c r="N21" s="96"/>
      <c r="O21" s="68"/>
      <c r="P21" s="69">
        <f>D21*Q21</f>
        <v>800</v>
      </c>
      <c r="Q21" s="103">
        <v>200</v>
      </c>
      <c r="R21" s="188"/>
      <c r="S21" s="71">
        <f>D21*R21</f>
        <v>0</v>
      </c>
      <c r="T21" s="72" t="str">
        <f t="shared" si="2"/>
        <v xml:space="preserve"> </v>
      </c>
      <c r="U21" s="73"/>
      <c r="V21" s="74"/>
    </row>
    <row r="22" spans="1:22" ht="36" customHeight="1" x14ac:dyDescent="0.25">
      <c r="A22" s="37"/>
      <c r="B22" s="97">
        <v>16</v>
      </c>
      <c r="C22" s="98" t="s">
        <v>54</v>
      </c>
      <c r="D22" s="99">
        <v>2</v>
      </c>
      <c r="E22" s="100" t="s">
        <v>30</v>
      </c>
      <c r="F22" s="101" t="s">
        <v>72</v>
      </c>
      <c r="G22" s="179"/>
      <c r="H22" s="102" t="s">
        <v>31</v>
      </c>
      <c r="I22" s="63"/>
      <c r="J22" s="64"/>
      <c r="K22" s="65"/>
      <c r="L22" s="66"/>
      <c r="M22" s="96"/>
      <c r="N22" s="96"/>
      <c r="O22" s="68"/>
      <c r="P22" s="69">
        <f>D22*Q22</f>
        <v>600</v>
      </c>
      <c r="Q22" s="103">
        <v>300</v>
      </c>
      <c r="R22" s="188"/>
      <c r="S22" s="71">
        <f>D22*R22</f>
        <v>0</v>
      </c>
      <c r="T22" s="72" t="str">
        <f t="shared" si="2"/>
        <v xml:space="preserve"> </v>
      </c>
      <c r="U22" s="73"/>
      <c r="V22" s="74"/>
    </row>
    <row r="23" spans="1:22" ht="114.75" customHeight="1" thickBot="1" x14ac:dyDescent="0.3">
      <c r="A23" s="37"/>
      <c r="B23" s="97">
        <v>17</v>
      </c>
      <c r="C23" s="98" t="s">
        <v>55</v>
      </c>
      <c r="D23" s="99">
        <v>2</v>
      </c>
      <c r="E23" s="100" t="s">
        <v>30</v>
      </c>
      <c r="F23" s="104" t="s">
        <v>79</v>
      </c>
      <c r="G23" s="180"/>
      <c r="H23" s="102" t="s">
        <v>31</v>
      </c>
      <c r="I23" s="63"/>
      <c r="J23" s="64"/>
      <c r="K23" s="65"/>
      <c r="L23" s="66"/>
      <c r="M23" s="96"/>
      <c r="N23" s="96"/>
      <c r="O23" s="68"/>
      <c r="P23" s="105">
        <f>D23*Q23</f>
        <v>900</v>
      </c>
      <c r="Q23" s="103">
        <v>450</v>
      </c>
      <c r="R23" s="188"/>
      <c r="S23" s="106">
        <f>D23*R23</f>
        <v>0</v>
      </c>
      <c r="T23" s="107" t="str">
        <f t="shared" ref="T23" si="3">IF(ISNUMBER(R23), IF(R23&gt;Q23,"NEVYHOVUJE","VYHOVUJE")," ")</f>
        <v xml:space="preserve"> </v>
      </c>
      <c r="U23" s="73"/>
      <c r="V23" s="74"/>
    </row>
    <row r="24" spans="1:22" ht="227.25" customHeight="1" x14ac:dyDescent="0.25">
      <c r="A24" s="37"/>
      <c r="B24" s="108">
        <v>18</v>
      </c>
      <c r="C24" s="109" t="s">
        <v>34</v>
      </c>
      <c r="D24" s="110">
        <v>1</v>
      </c>
      <c r="E24" s="111" t="s">
        <v>30</v>
      </c>
      <c r="F24" s="112" t="s">
        <v>77</v>
      </c>
      <c r="G24" s="181"/>
      <c r="H24" s="184"/>
      <c r="I24" s="113" t="s">
        <v>35</v>
      </c>
      <c r="J24" s="113" t="s">
        <v>31</v>
      </c>
      <c r="K24" s="114"/>
      <c r="L24" s="47" t="s">
        <v>74</v>
      </c>
      <c r="M24" s="49" t="s">
        <v>75</v>
      </c>
      <c r="N24" s="49" t="s">
        <v>76</v>
      </c>
      <c r="O24" s="115" t="s">
        <v>32</v>
      </c>
      <c r="P24" s="116">
        <f>D24*Q24</f>
        <v>26100</v>
      </c>
      <c r="Q24" s="117">
        <v>26100</v>
      </c>
      <c r="R24" s="189"/>
      <c r="S24" s="118">
        <f>D24*R24</f>
        <v>0</v>
      </c>
      <c r="T24" s="119" t="str">
        <f>IF(R24+R25, IF(R24+R25&gt;Q24,"NEVYHOVUJE","VYHOVUJE")," ")</f>
        <v xml:space="preserve"> </v>
      </c>
      <c r="U24" s="120"/>
      <c r="V24" s="56" t="s">
        <v>11</v>
      </c>
    </row>
    <row r="25" spans="1:22" ht="46.5" customHeight="1" x14ac:dyDescent="0.25">
      <c r="A25" s="37"/>
      <c r="B25" s="121"/>
      <c r="C25" s="122"/>
      <c r="D25" s="123"/>
      <c r="E25" s="124"/>
      <c r="F25" s="125" t="s">
        <v>78</v>
      </c>
      <c r="G25" s="182"/>
      <c r="H25" s="126" t="s">
        <v>31</v>
      </c>
      <c r="I25" s="127"/>
      <c r="J25" s="127"/>
      <c r="K25" s="65"/>
      <c r="L25" s="128"/>
      <c r="M25" s="129"/>
      <c r="N25" s="129"/>
      <c r="O25" s="68"/>
      <c r="P25" s="130"/>
      <c r="Q25" s="131"/>
      <c r="R25" s="190"/>
      <c r="S25" s="132">
        <f>D24*R25</f>
        <v>0</v>
      </c>
      <c r="T25" s="133"/>
      <c r="U25" s="73"/>
      <c r="V25" s="134"/>
    </row>
    <row r="26" spans="1:22" ht="104.25" customHeight="1" thickBot="1" x14ac:dyDescent="0.3">
      <c r="A26" s="37"/>
      <c r="B26" s="135">
        <v>19</v>
      </c>
      <c r="C26" s="136" t="s">
        <v>73</v>
      </c>
      <c r="D26" s="137">
        <v>1</v>
      </c>
      <c r="E26" s="138" t="s">
        <v>30</v>
      </c>
      <c r="F26" s="139" t="s">
        <v>80</v>
      </c>
      <c r="G26" s="183"/>
      <c r="H26" s="140" t="s">
        <v>31</v>
      </c>
      <c r="I26" s="141"/>
      <c r="J26" s="141"/>
      <c r="K26" s="142"/>
      <c r="L26" s="143"/>
      <c r="M26" s="144"/>
      <c r="N26" s="144"/>
      <c r="O26" s="145"/>
      <c r="P26" s="146">
        <f>D26*Q26</f>
        <v>2000</v>
      </c>
      <c r="Q26" s="147">
        <v>2000</v>
      </c>
      <c r="R26" s="191"/>
      <c r="S26" s="148">
        <f>D26*R26</f>
        <v>0</v>
      </c>
      <c r="T26" s="149" t="str">
        <f t="shared" ref="T26" si="4">IF(ISNUMBER(R26), IF(R26&gt;Q26,"NEVYHOVUJE","VYHOVUJE")," ")</f>
        <v xml:space="preserve"> </v>
      </c>
      <c r="U26" s="150"/>
      <c r="V26" s="151" t="s">
        <v>12</v>
      </c>
    </row>
    <row r="27" spans="1:22" ht="17.45" customHeight="1" thickTop="1" thickBot="1" x14ac:dyDescent="0.3">
      <c r="B27" s="152"/>
      <c r="C27" s="1"/>
      <c r="D27" s="1"/>
      <c r="E27" s="1"/>
      <c r="F27" s="1"/>
      <c r="G27" s="1"/>
      <c r="H27" s="1"/>
      <c r="I27" s="1"/>
      <c r="J27" s="1"/>
      <c r="N27" s="1"/>
      <c r="O27" s="1"/>
      <c r="P27" s="1"/>
    </row>
    <row r="28" spans="1:22" ht="51.75" customHeight="1" thickTop="1" thickBot="1" x14ac:dyDescent="0.3">
      <c r="B28" s="153" t="s">
        <v>26</v>
      </c>
      <c r="C28" s="153"/>
      <c r="D28" s="153"/>
      <c r="E28" s="153"/>
      <c r="F28" s="153"/>
      <c r="G28" s="153"/>
      <c r="H28" s="154"/>
      <c r="I28" s="154"/>
      <c r="J28" s="155"/>
      <c r="K28" s="155"/>
      <c r="L28" s="27"/>
      <c r="M28" s="27"/>
      <c r="N28" s="27"/>
      <c r="O28" s="156"/>
      <c r="P28" s="156"/>
      <c r="Q28" s="157" t="s">
        <v>9</v>
      </c>
      <c r="R28" s="158" t="s">
        <v>10</v>
      </c>
      <c r="S28" s="159"/>
      <c r="T28" s="160"/>
      <c r="U28" s="161"/>
      <c r="V28" s="162"/>
    </row>
    <row r="29" spans="1:22" ht="50.45" customHeight="1" thickTop="1" thickBot="1" x14ac:dyDescent="0.3">
      <c r="B29" s="163" t="s">
        <v>25</v>
      </c>
      <c r="C29" s="163"/>
      <c r="D29" s="163"/>
      <c r="E29" s="163"/>
      <c r="F29" s="163"/>
      <c r="G29" s="163"/>
      <c r="H29" s="163"/>
      <c r="I29" s="164"/>
      <c r="L29" s="7"/>
      <c r="M29" s="7"/>
      <c r="N29" s="7"/>
      <c r="O29" s="165"/>
      <c r="P29" s="165"/>
      <c r="Q29" s="166">
        <f>SUM(P7:P26)</f>
        <v>53050</v>
      </c>
      <c r="R29" s="167">
        <f>SUM(S7:S26)</f>
        <v>0</v>
      </c>
      <c r="S29" s="168"/>
      <c r="T29" s="169"/>
    </row>
    <row r="30" spans="1:22" ht="15.75" thickTop="1" x14ac:dyDescent="0.25">
      <c r="B30" s="170" t="s">
        <v>28</v>
      </c>
      <c r="C30" s="170"/>
      <c r="D30" s="170"/>
      <c r="E30" s="170"/>
      <c r="F30" s="170"/>
      <c r="G30" s="170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x14ac:dyDescent="0.25">
      <c r="B31" s="171"/>
      <c r="C31" s="171"/>
      <c r="D31" s="171"/>
      <c r="E31" s="171"/>
      <c r="F31" s="171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x14ac:dyDescent="0.25">
      <c r="B32" s="171"/>
      <c r="C32" s="171"/>
      <c r="D32" s="171"/>
      <c r="E32" s="171"/>
      <c r="F32" s="171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2:19" x14ac:dyDescent="0.25">
      <c r="B33" s="172"/>
      <c r="C33" s="173"/>
      <c r="D33" s="173"/>
      <c r="E33" s="173"/>
      <c r="F33" s="173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2:19" ht="19.899999999999999" customHeight="1" x14ac:dyDescent="0.25">
      <c r="C34" s="155"/>
      <c r="D34" s="174"/>
      <c r="E34" s="155"/>
      <c r="F34" s="15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2:19" ht="19.899999999999999" customHeight="1" x14ac:dyDescent="0.25">
      <c r="C35" s="155"/>
      <c r="D35" s="174"/>
      <c r="E35" s="155"/>
      <c r="F35" s="15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2:19" ht="19.899999999999999" customHeight="1" x14ac:dyDescent="0.25">
      <c r="C36" s="155"/>
      <c r="D36" s="174"/>
      <c r="E36" s="155"/>
      <c r="F36" s="15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2:19" ht="19.899999999999999" customHeight="1" x14ac:dyDescent="0.25">
      <c r="C37" s="155"/>
      <c r="D37" s="174"/>
      <c r="E37" s="155"/>
      <c r="F37" s="15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2:19" ht="19.899999999999999" customHeight="1" x14ac:dyDescent="0.25">
      <c r="C38" s="155"/>
      <c r="D38" s="174"/>
      <c r="E38" s="155"/>
      <c r="F38" s="15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2:19" ht="19.899999999999999" customHeight="1" x14ac:dyDescent="0.25">
      <c r="C39" s="155"/>
      <c r="D39" s="174"/>
      <c r="E39" s="155"/>
      <c r="F39" s="15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2:19" ht="19.899999999999999" customHeight="1" x14ac:dyDescent="0.25">
      <c r="C40" s="155"/>
      <c r="D40" s="174"/>
      <c r="E40" s="155"/>
      <c r="F40" s="15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2:19" ht="19.899999999999999" customHeight="1" x14ac:dyDescent="0.25">
      <c r="C41" s="155"/>
      <c r="D41" s="174"/>
      <c r="E41" s="155"/>
      <c r="F41" s="15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2:19" ht="19.899999999999999" customHeight="1" x14ac:dyDescent="0.25">
      <c r="C42" s="155"/>
      <c r="D42" s="174"/>
      <c r="E42" s="155"/>
      <c r="F42" s="15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2:19" ht="19.899999999999999" customHeight="1" x14ac:dyDescent="0.25">
      <c r="C43" s="155"/>
      <c r="D43" s="174"/>
      <c r="E43" s="155"/>
      <c r="F43" s="15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2:19" ht="19.899999999999999" customHeight="1" x14ac:dyDescent="0.25">
      <c r="C44" s="155"/>
      <c r="D44" s="174"/>
      <c r="E44" s="155"/>
      <c r="F44" s="15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2:19" ht="19.899999999999999" customHeight="1" x14ac:dyDescent="0.25">
      <c r="C45" s="155"/>
      <c r="D45" s="174"/>
      <c r="E45" s="155"/>
      <c r="F45" s="15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2:19" ht="19.899999999999999" customHeight="1" x14ac:dyDescent="0.25">
      <c r="C46" s="155"/>
      <c r="D46" s="174"/>
      <c r="E46" s="155"/>
      <c r="F46" s="15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2:19" ht="19.899999999999999" customHeight="1" x14ac:dyDescent="0.25">
      <c r="C47" s="155"/>
      <c r="D47" s="174"/>
      <c r="E47" s="155"/>
      <c r="F47" s="15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2:19" ht="19.899999999999999" customHeight="1" x14ac:dyDescent="0.25">
      <c r="C48" s="155"/>
      <c r="D48" s="174"/>
      <c r="E48" s="155"/>
      <c r="F48" s="15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55"/>
      <c r="D49" s="174"/>
      <c r="E49" s="155"/>
      <c r="F49" s="15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55"/>
      <c r="D50" s="174"/>
      <c r="E50" s="155"/>
      <c r="F50" s="15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55"/>
      <c r="D51" s="174"/>
      <c r="E51" s="155"/>
      <c r="F51" s="15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55"/>
      <c r="D52" s="174"/>
      <c r="E52" s="155"/>
      <c r="F52" s="15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55"/>
      <c r="D53" s="174"/>
      <c r="E53" s="155"/>
      <c r="F53" s="15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55"/>
      <c r="D54" s="174"/>
      <c r="E54" s="155"/>
      <c r="F54" s="15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55"/>
      <c r="D55" s="174"/>
      <c r="E55" s="155"/>
      <c r="F55" s="15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55"/>
      <c r="D56" s="174"/>
      <c r="E56" s="155"/>
      <c r="F56" s="15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55"/>
      <c r="D57" s="174"/>
      <c r="E57" s="155"/>
      <c r="F57" s="15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55"/>
      <c r="D58" s="174"/>
      <c r="E58" s="155"/>
      <c r="F58" s="15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55"/>
      <c r="D59" s="174"/>
      <c r="E59" s="155"/>
      <c r="F59" s="15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55"/>
      <c r="D60" s="174"/>
      <c r="E60" s="155"/>
      <c r="F60" s="15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55"/>
      <c r="D61" s="174"/>
      <c r="E61" s="155"/>
      <c r="F61" s="15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55"/>
      <c r="D62" s="174"/>
      <c r="E62" s="155"/>
      <c r="F62" s="15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55"/>
      <c r="D63" s="174"/>
      <c r="E63" s="155"/>
      <c r="F63" s="15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55"/>
      <c r="D64" s="174"/>
      <c r="E64" s="155"/>
      <c r="F64" s="15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55"/>
      <c r="D65" s="174"/>
      <c r="E65" s="155"/>
      <c r="F65" s="15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55"/>
      <c r="D66" s="174"/>
      <c r="E66" s="155"/>
      <c r="F66" s="15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55"/>
      <c r="D67" s="174"/>
      <c r="E67" s="155"/>
      <c r="F67" s="15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55"/>
      <c r="D68" s="174"/>
      <c r="E68" s="155"/>
      <c r="F68" s="15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55"/>
      <c r="D69" s="174"/>
      <c r="E69" s="155"/>
      <c r="F69" s="15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55"/>
      <c r="D70" s="174"/>
      <c r="E70" s="155"/>
      <c r="F70" s="15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55"/>
      <c r="D71" s="174"/>
      <c r="E71" s="155"/>
      <c r="F71" s="15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55"/>
      <c r="D72" s="174"/>
      <c r="E72" s="155"/>
      <c r="F72" s="15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55"/>
      <c r="D73" s="174"/>
      <c r="E73" s="155"/>
      <c r="F73" s="15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55"/>
      <c r="D74" s="174"/>
      <c r="E74" s="155"/>
      <c r="F74" s="15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55"/>
      <c r="D75" s="174"/>
      <c r="E75" s="155"/>
      <c r="F75" s="15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55"/>
      <c r="D76" s="174"/>
      <c r="E76" s="155"/>
      <c r="F76" s="15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55"/>
      <c r="D77" s="174"/>
      <c r="E77" s="155"/>
      <c r="F77" s="15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55"/>
      <c r="D78" s="174"/>
      <c r="E78" s="155"/>
      <c r="F78" s="15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55"/>
      <c r="D79" s="174"/>
      <c r="E79" s="155"/>
      <c r="F79" s="15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55"/>
      <c r="D80" s="174"/>
      <c r="E80" s="155"/>
      <c r="F80" s="15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55"/>
      <c r="D81" s="174"/>
      <c r="E81" s="155"/>
      <c r="F81" s="15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55"/>
      <c r="D82" s="174"/>
      <c r="E82" s="155"/>
      <c r="F82" s="15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55"/>
      <c r="D83" s="174"/>
      <c r="E83" s="155"/>
      <c r="F83" s="15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55"/>
      <c r="D84" s="174"/>
      <c r="E84" s="155"/>
      <c r="F84" s="15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55"/>
      <c r="D85" s="174"/>
      <c r="E85" s="155"/>
      <c r="F85" s="15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55"/>
      <c r="D86" s="174"/>
      <c r="E86" s="155"/>
      <c r="F86" s="15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55"/>
      <c r="D87" s="174"/>
      <c r="E87" s="155"/>
      <c r="F87" s="15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55"/>
      <c r="D88" s="174"/>
      <c r="E88" s="155"/>
      <c r="F88" s="15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55"/>
      <c r="D89" s="174"/>
      <c r="E89" s="155"/>
      <c r="F89" s="15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55"/>
      <c r="D90" s="174"/>
      <c r="E90" s="155"/>
      <c r="F90" s="15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55"/>
      <c r="D91" s="174"/>
      <c r="E91" s="155"/>
      <c r="F91" s="15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55"/>
      <c r="D92" s="174"/>
      <c r="E92" s="155"/>
      <c r="F92" s="15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55"/>
      <c r="D93" s="174"/>
      <c r="E93" s="155"/>
      <c r="F93" s="15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55"/>
      <c r="D94" s="174"/>
      <c r="E94" s="155"/>
      <c r="F94" s="15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55"/>
      <c r="D95" s="174"/>
      <c r="E95" s="155"/>
      <c r="F95" s="15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55"/>
      <c r="D96" s="174"/>
      <c r="E96" s="155"/>
      <c r="F96" s="15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55"/>
      <c r="D97" s="174"/>
      <c r="E97" s="155"/>
      <c r="F97" s="15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55"/>
      <c r="D98" s="174"/>
      <c r="E98" s="155"/>
      <c r="F98" s="15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55"/>
      <c r="D99" s="174"/>
      <c r="E99" s="155"/>
      <c r="F99" s="15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55"/>
      <c r="D100" s="174"/>
      <c r="E100" s="155"/>
      <c r="F100" s="15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55"/>
      <c r="D101" s="174"/>
      <c r="E101" s="155"/>
      <c r="F101" s="155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55"/>
      <c r="D102" s="174"/>
      <c r="E102" s="155"/>
      <c r="F102" s="155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55"/>
      <c r="D103" s="174"/>
      <c r="E103" s="155"/>
      <c r="F103" s="155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55"/>
      <c r="D104" s="174"/>
      <c r="E104" s="155"/>
      <c r="F104" s="155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55"/>
      <c r="D105" s="174"/>
      <c r="E105" s="155"/>
      <c r="F105" s="155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55"/>
      <c r="D106" s="174"/>
      <c r="E106" s="155"/>
      <c r="F106" s="155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55"/>
      <c r="D107" s="174"/>
      <c r="E107" s="155"/>
      <c r="F107" s="155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55"/>
      <c r="D108" s="174"/>
      <c r="E108" s="155"/>
      <c r="F108" s="155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55"/>
      <c r="D109" s="174"/>
      <c r="E109" s="155"/>
      <c r="F109" s="155"/>
      <c r="G109" s="16"/>
      <c r="H109" s="16"/>
      <c r="I109" s="11"/>
      <c r="J109" s="11"/>
      <c r="K109" s="11"/>
      <c r="L109" s="11"/>
      <c r="M109" s="11"/>
      <c r="N109" s="17"/>
      <c r="O109" s="17"/>
      <c r="P109" s="17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</sheetData>
  <sheetProtection algorithmName="SHA-512" hashValue="UXUhQQP+eXbrSoOc8iJpvh7kAOIXXyOpl7+x3IGt25l3xxBYwxO9HmUARg5XrfOsBajhZlwJKqDjZocwTIm61Q==" saltValue="pp8rMkAqsKIS84MxVElMzw==" spinCount="100000" sheet="1" objects="1" scenarios="1"/>
  <mergeCells count="41">
    <mergeCell ref="B1:D1"/>
    <mergeCell ref="G5:H5"/>
    <mergeCell ref="B30:G30"/>
    <mergeCell ref="R29:T29"/>
    <mergeCell ref="R28:T28"/>
    <mergeCell ref="B28:G28"/>
    <mergeCell ref="B29:H29"/>
    <mergeCell ref="I7:I9"/>
    <mergeCell ref="J7:J9"/>
    <mergeCell ref="K7:K9"/>
    <mergeCell ref="M7:M9"/>
    <mergeCell ref="I10:I23"/>
    <mergeCell ref="J10:J23"/>
    <mergeCell ref="K10:K23"/>
    <mergeCell ref="L10:L23"/>
    <mergeCell ref="L7:L9"/>
    <mergeCell ref="N7:N9"/>
    <mergeCell ref="O7:O9"/>
    <mergeCell ref="U7:U9"/>
    <mergeCell ref="V7:V9"/>
    <mergeCell ref="M10:M23"/>
    <mergeCell ref="N10:N23"/>
    <mergeCell ref="O10:O23"/>
    <mergeCell ref="U10:U23"/>
    <mergeCell ref="V10:V23"/>
    <mergeCell ref="I24:I26"/>
    <mergeCell ref="J24:J26"/>
    <mergeCell ref="K24:K26"/>
    <mergeCell ref="O24:O26"/>
    <mergeCell ref="U24:U26"/>
    <mergeCell ref="M24:M26"/>
    <mergeCell ref="N24:N26"/>
    <mergeCell ref="P24:P25"/>
    <mergeCell ref="Q24:Q25"/>
    <mergeCell ref="T24:T25"/>
    <mergeCell ref="V24:V25"/>
    <mergeCell ref="B24:B25"/>
    <mergeCell ref="C24:C25"/>
    <mergeCell ref="D24:D25"/>
    <mergeCell ref="E24:E25"/>
    <mergeCell ref="L24:L25"/>
  </mergeCells>
  <conditionalFormatting sqref="G7:H26 R7:R26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6">
    <cfRule type="notContainsBlanks" dxfId="2" priority="78">
      <formula>LEN(TRIM(G7))&gt;0</formula>
    </cfRule>
  </conditionalFormatting>
  <conditionalFormatting sqref="T7:T24 T26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 J10" xr:uid="{C9369DE5-2385-49FF-A754-5F8F05635E82}">
      <formula1>"ANO,NE"</formula1>
    </dataValidation>
    <dataValidation type="list" allowBlank="1" showInputMessage="1" showErrorMessage="1" sqref="E7:E24 E26" xr:uid="{349A6282-9232-40B5-B155-0C95E3B5B228}">
      <formula1>"ks,bal,sada,m,"</formula1>
    </dataValidation>
  </dataValidations>
  <hyperlinks>
    <hyperlink ref="H6" location="'Výpočetní technika'!B29" display="Odkaz na splnění požadavku Energy star nebo TCO Certified a energetický štítek*" xr:uid="{16BA92D4-1909-456E-8EDF-E625D31B196F}"/>
  </hyperlinks>
  <pageMargins left="0.19685039370078741" right="0.15748031496062992" top="0.17" bottom="0.11811023622047245" header="7.874015748031496E-2" footer="7.874015748031496E-2"/>
  <pageSetup paperSize="9" scale="24" orientation="landscape" r:id="rId1"/>
  <ignoredErrors>
    <ignoredError sqref="S2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2025-07-25T12:24:45Z</cp:lastPrinted>
  <dcterms:created xsi:type="dcterms:W3CDTF">2014-03-05T12:43:32Z</dcterms:created>
  <dcterms:modified xsi:type="dcterms:W3CDTF">2025-07-25T12:54:11Z</dcterms:modified>
</cp:coreProperties>
</file>